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0 YILI\04-NİSAN 2020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E19" i="26" l="1"/>
  <c r="E18" i="26" l="1"/>
  <c r="E17" i="26"/>
  <c r="C22" i="22" l="1"/>
  <c r="F36" i="24" l="1"/>
  <c r="F38" i="24"/>
  <c r="E38" i="24"/>
  <c r="E34" i="24"/>
  <c r="E28" i="24"/>
  <c r="E22" i="24"/>
  <c r="E16" i="24"/>
  <c r="D22" i="22"/>
  <c r="D28" i="22" s="1"/>
  <c r="D34" i="22" s="1"/>
  <c r="E22" i="22"/>
  <c r="E28" i="22" s="1"/>
  <c r="E34" i="22" s="1"/>
  <c r="F22" i="22"/>
  <c r="F28" i="22" s="1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G16" i="24"/>
  <c r="D16" i="24"/>
  <c r="G38" i="24"/>
  <c r="E36" i="24"/>
  <c r="G36" i="24"/>
  <c r="D38" i="24"/>
  <c r="D36" i="24"/>
  <c r="D29" i="26"/>
  <c r="C29" i="26"/>
  <c r="E16" i="26"/>
  <c r="E40" i="24" l="1"/>
  <c r="I17" i="26" s="1"/>
  <c r="D40" i="24"/>
  <c r="G16" i="26" s="1"/>
  <c r="P16" i="24"/>
  <c r="F29" i="26"/>
  <c r="P34" i="24"/>
  <c r="E29" i="26"/>
  <c r="P28" i="24"/>
  <c r="P38" i="24"/>
  <c r="G40" i="24"/>
  <c r="F40" i="24"/>
  <c r="P22" i="24"/>
  <c r="P36" i="24"/>
  <c r="O22" i="22"/>
  <c r="O28" i="22" s="1"/>
  <c r="O34" i="22"/>
  <c r="I19" i="26" l="1"/>
  <c r="G18" i="26"/>
  <c r="I18" i="26"/>
  <c r="G17" i="26"/>
  <c r="I16" i="26"/>
  <c r="P40" i="24"/>
  <c r="G19" i="26" l="1"/>
  <c r="H29" i="26"/>
  <c r="I28" i="26" s="1"/>
  <c r="G29" i="26" l="1"/>
</calcChain>
</file>

<file path=xl/sharedStrings.xml><?xml version="1.0" encoding="utf-8"?>
<sst xmlns="http://schemas.openxmlformats.org/spreadsheetml/2006/main" count="164" uniqueCount="98">
  <si>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</si>
  <si>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</si>
  <si>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</si>
  <si>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</si>
  <si>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</si>
  <si>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</si>
  <si>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</si>
  <si>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</si>
  <si>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</si>
  <si>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</si>
  <si>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</si>
  <si>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</si>
  <si>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</si>
  <si>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</si>
  <si>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</si>
  <si>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</si>
  <si>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</si>
  <si>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</si>
  <si>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</si>
  <si>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</si>
  <si>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</si>
  <si>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</si>
  <si>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</si>
  <si>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</si>
  <si>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</si>
  <si>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</si>
  <si>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</si>
  <si>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</si>
  <si>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</si>
  <si>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</si>
  <si>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</si>
  <si>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</si>
  <si>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</si>
  <si>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</si>
  <si>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</si>
  <si>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</si>
  <si>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</si>
  <si>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</si>
  <si>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</si>
  <si>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</si>
  <si>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</si>
  <si>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</si>
  <si>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</si>
  <si>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</si>
  <si>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</si>
  <si>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</si>
  <si>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</si>
  <si>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</si>
  <si>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</si>
  <si>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</si>
  <si>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</si>
  <si>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</si>
  <si>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</si>
  <si>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</si>
  <si>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</si>
  <si>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</si>
  <si>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</si>
  <si>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</si>
  <si>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</si>
  <si>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</si>
  <si>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</si>
  <si>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</si>
  <si>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</si>
  <si>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</si>
  <si>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</si>
  <si>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</si>
  <si>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</si>
  <si>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</si>
  <si>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</si>
  <si>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</si>
  <si>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</si>
  <si>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</si>
  <si>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</si>
  <si>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</si>
  <si>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</si>
  <si>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</si>
  <si>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</si>
  <si>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</si>
  <si>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</si>
  <si>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</si>
  <si>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</si>
  <si>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</si>
  <si>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</si>
  <si>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</si>
  <si>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</si>
  <si>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</si>
  <si>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</si>
  <si>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</si>
  <si>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</si>
  <si>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</si>
  <si>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</si>
  <si>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</si>
  <si>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</si>
  <si>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</si>
  <si>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</si>
  <si>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</si>
  <si>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</si>
  <si>
    <t>*2019 ve 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</si>
</sst>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workbookViewId="0">
      <selection activeCell="H17" sqref="H17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6678.9568199999994</v>
      </c>
      <c r="D12" s="86">
        <v>5840.884869999999</v>
      </c>
      <c r="E12" s="86">
        <v>5254.8160600000001</v>
      </c>
      <c r="F12" s="86">
        <v>2940.8506900000002</v>
      </c>
      <c r="G12" s="86"/>
      <c r="H12" s="86"/>
      <c r="I12" s="86"/>
      <c r="J12" s="86"/>
      <c r="K12" s="86"/>
      <c r="L12" s="86"/>
      <c r="M12" s="86"/>
      <c r="N12" s="86"/>
      <c r="O12" s="85">
        <f>SUM(C12:N12)</f>
        <v>20715.508439999998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3164.4337873205277</v>
      </c>
      <c r="D14" s="86">
        <v>3004.4519886973389</v>
      </c>
      <c r="E14" s="86">
        <v>2975.1579105410387</v>
      </c>
      <c r="F14" s="86">
        <v>2428.2556590968597</v>
      </c>
      <c r="G14" s="86"/>
      <c r="H14" s="86"/>
      <c r="I14" s="86"/>
      <c r="J14" s="86"/>
      <c r="K14" s="86"/>
      <c r="L14" s="86"/>
      <c r="M14" s="86"/>
      <c r="N14" s="149"/>
      <c r="O14" s="85">
        <f>SUM(C14:N14)</f>
        <v>11572.299345655765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>
        <v>25.546900000000004</v>
      </c>
      <c r="E16" s="86">
        <v>25.346209999999999</v>
      </c>
      <c r="F16" s="86">
        <v>23.081299999999999</v>
      </c>
      <c r="G16" s="86"/>
      <c r="H16" s="86"/>
      <c r="I16" s="86"/>
      <c r="J16" s="86"/>
      <c r="K16" s="86"/>
      <c r="L16" s="86"/>
      <c r="M16" s="86"/>
      <c r="N16" s="149"/>
      <c r="O16" s="85">
        <f>SUM(C16:N16)</f>
        <v>101.63751000000001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7515.7231327346044</v>
      </c>
      <c r="D18" s="86">
        <v>4878.8017065413942</v>
      </c>
      <c r="E18" s="86">
        <v>2485.5613319106765</v>
      </c>
      <c r="F18" s="86">
        <v>1513.2707298702519</v>
      </c>
      <c r="G18" s="86"/>
      <c r="H18" s="86"/>
      <c r="I18" s="86"/>
      <c r="J18" s="86"/>
      <c r="K18" s="86"/>
      <c r="L18" s="86"/>
      <c r="M18" s="86"/>
      <c r="N18" s="149"/>
      <c r="O18" s="85">
        <f>SUM(C18:N18)</f>
        <v>16393.356901056926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438.57386580671545</v>
      </c>
      <c r="D20" s="86">
        <v>379.91741747621933</v>
      </c>
      <c r="E20" s="86">
        <v>417.58935722490673</v>
      </c>
      <c r="F20" s="86">
        <v>408.20328984273681</v>
      </c>
      <c r="G20" s="170"/>
      <c r="H20" s="170"/>
      <c r="I20" s="170"/>
      <c r="J20" s="86"/>
      <c r="K20" s="86"/>
      <c r="L20" s="86"/>
      <c r="M20" s="86"/>
      <c r="N20" s="149"/>
      <c r="O20" s="87">
        <f>SUM(C20:N20)</f>
        <v>1644.2839303505784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17825.350705861849</v>
      </c>
      <c r="D22" s="86">
        <f t="shared" si="0"/>
        <v>14129.602882714949</v>
      </c>
      <c r="E22" s="86">
        <f t="shared" si="0"/>
        <v>11158.470869676621</v>
      </c>
      <c r="F22" s="86">
        <f t="shared" si="0"/>
        <v>7313.6616688098484</v>
      </c>
      <c r="G22" s="86"/>
      <c r="H22" s="86"/>
      <c r="I22" s="86"/>
      <c r="J22" s="86"/>
      <c r="K22" s="86"/>
      <c r="L22" s="86"/>
      <c r="M22" s="86"/>
      <c r="N22" s="86"/>
      <c r="O22" s="87">
        <f t="shared" si="0"/>
        <v>50427.086127063267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5468.7885649420004</v>
      </c>
      <c r="D24" s="86">
        <v>7168.330861769331</v>
      </c>
      <c r="E24" s="86">
        <v>9637.4035352003812</v>
      </c>
      <c r="F24" s="86">
        <v>9141.8381495507274</v>
      </c>
      <c r="G24" s="86"/>
      <c r="H24" s="86"/>
      <c r="I24" s="86"/>
      <c r="J24" s="86"/>
      <c r="K24" s="86"/>
      <c r="L24" s="86"/>
      <c r="M24" s="86"/>
      <c r="N24" s="86"/>
      <c r="O24" s="87">
        <f>SUM(C24:N24)</f>
        <v>31416.36111146244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3839.9030717031374</v>
      </c>
      <c r="D26" s="86">
        <v>3643.9840935712045</v>
      </c>
      <c r="E26" s="86">
        <v>3893.595250417341</v>
      </c>
      <c r="F26" s="86">
        <v>3857.5186935589832</v>
      </c>
      <c r="G26" s="86"/>
      <c r="H26" s="86"/>
      <c r="I26" s="86"/>
      <c r="J26" s="86"/>
      <c r="K26" s="86"/>
      <c r="L26" s="86"/>
      <c r="M26" s="86"/>
      <c r="N26" s="86"/>
      <c r="O26" s="87">
        <f>SUM(C26:N26)</f>
        <v>15235.001109250667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27134.042342506986</v>
      </c>
      <c r="D28" s="135">
        <f t="shared" ref="D28:O28" si="1">D22+D24+D26</f>
        <v>24941.917838055488</v>
      </c>
      <c r="E28" s="135">
        <f t="shared" si="1"/>
        <v>24689.469655294342</v>
      </c>
      <c r="F28" s="135">
        <f t="shared" si="1"/>
        <v>20313.018511919559</v>
      </c>
      <c r="G28" s="135"/>
      <c r="H28" s="135"/>
      <c r="I28" s="135"/>
      <c r="J28" s="135"/>
      <c r="K28" s="135"/>
      <c r="L28" s="135"/>
      <c r="M28" s="135"/>
      <c r="N28" s="135"/>
      <c r="O28" s="157">
        <f t="shared" si="1"/>
        <v>97078.448347776372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126.83351</v>
      </c>
      <c r="D30" s="137">
        <v>284.15899999999999</v>
      </c>
      <c r="E30" s="84">
        <v>307.18400000000003</v>
      </c>
      <c r="F30" s="86">
        <v>163.76964000000001</v>
      </c>
      <c r="G30" s="86"/>
      <c r="H30" s="84"/>
      <c r="I30" s="86"/>
      <c r="J30" s="86"/>
      <c r="K30" s="86"/>
      <c r="L30" s="86"/>
      <c r="M30" s="86"/>
      <c r="N30" s="84"/>
      <c r="O30" s="87">
        <f>SUM(C30:N30)</f>
        <v>881.94614999999999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184.27200000000005</v>
      </c>
      <c r="E32" s="86">
        <v>190.92538000000002</v>
      </c>
      <c r="F32" s="137">
        <v>163.2313</v>
      </c>
      <c r="G32" s="149"/>
      <c r="H32" s="86"/>
      <c r="I32" s="137"/>
      <c r="J32" s="86"/>
      <c r="K32" s="86"/>
      <c r="L32" s="86"/>
      <c r="M32" s="149"/>
      <c r="N32" s="86"/>
      <c r="O32" s="150">
        <f>SUM(C32:N32)</f>
        <v>765.88832000000014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27033.416212506985</v>
      </c>
      <c r="D34" s="75">
        <f t="shared" ref="D34:F34" si="2">D28+D30-D32</f>
        <v>25041.804838055486</v>
      </c>
      <c r="E34" s="75">
        <f t="shared" si="2"/>
        <v>24805.728275294343</v>
      </c>
      <c r="F34" s="75">
        <f t="shared" si="2"/>
        <v>20313.556851919559</v>
      </c>
      <c r="G34" s="75"/>
      <c r="H34" s="75"/>
      <c r="I34" s="75"/>
      <c r="J34" s="75"/>
      <c r="K34" s="75"/>
      <c r="L34" s="75"/>
      <c r="M34" s="75"/>
      <c r="N34" s="75"/>
      <c r="O34" s="76">
        <f>SUM(C34:N34)</f>
        <v>97194.506177776377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5"/>
  <sheetViews>
    <sheetView workbookViewId="0">
      <selection activeCell="K17" sqref="K17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2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2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2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2" ht="26.25" customHeight="1" x14ac:dyDescent="0.2">
      <c r="B16" s="45" t="s">
        <v>69</v>
      </c>
      <c r="C16" s="88">
        <v>4290.4097599999996</v>
      </c>
      <c r="D16" s="89">
        <v>21850.49415689056</v>
      </c>
      <c r="E16" s="89">
        <f t="shared" ref="E16" si="0">SUM(C16:D16)</f>
        <v>26140.903916890558</v>
      </c>
      <c r="F16" s="90">
        <v>5499.6247400000002</v>
      </c>
      <c r="G16" s="90">
        <f t="shared" ref="G16" si="1">H16-F16</f>
        <v>21634.417602506983</v>
      </c>
      <c r="H16" s="89">
        <v>27134.042342506982</v>
      </c>
      <c r="I16" s="91">
        <f t="shared" ref="I16" si="2">H16/E16*100-100</f>
        <v>3.7991740024518492</v>
      </c>
      <c r="K16" s="172"/>
      <c r="L16" s="5"/>
    </row>
    <row r="17" spans="2:12" ht="26.25" customHeight="1" x14ac:dyDescent="0.2">
      <c r="B17" s="45" t="s">
        <v>70</v>
      </c>
      <c r="C17" s="88">
        <v>4013.925628</v>
      </c>
      <c r="D17" s="89">
        <v>19564.949833069622</v>
      </c>
      <c r="E17" s="89">
        <f t="shared" ref="E17" si="3">SUM(C17:D17)</f>
        <v>23578.875461069623</v>
      </c>
      <c r="F17" s="90">
        <v>4186.1127900000001</v>
      </c>
      <c r="G17" s="90">
        <f t="shared" ref="G17" si="4">H17-F17</f>
        <v>20755.805048055488</v>
      </c>
      <c r="H17" s="89">
        <v>24941.917838055488</v>
      </c>
      <c r="I17" s="91">
        <f t="shared" ref="I17" si="5">H17/E17*100-100</f>
        <v>5.7807777102701294</v>
      </c>
      <c r="K17" s="172"/>
      <c r="L17" s="5"/>
    </row>
    <row r="18" spans="2:12" ht="24.75" customHeight="1" x14ac:dyDescent="0.2">
      <c r="B18" s="45" t="s">
        <v>71</v>
      </c>
      <c r="C18" s="88">
        <v>4185.1655199999996</v>
      </c>
      <c r="D18" s="89">
        <v>20681.238861835067</v>
      </c>
      <c r="E18" s="89">
        <f t="shared" ref="E18" si="6">SUM(C18:D18)</f>
        <v>24866.404381835066</v>
      </c>
      <c r="F18" s="90">
        <v>4426.0959800000001</v>
      </c>
      <c r="G18" s="90">
        <f t="shared" ref="G18:G19" si="7">H18-F18</f>
        <v>20263.373675294351</v>
      </c>
      <c r="H18" s="89">
        <v>24689.46965529435</v>
      </c>
      <c r="I18" s="91">
        <f t="shared" ref="I18:I19" si="8">H18/E18*100-100</f>
        <v>-0.71154125793098899</v>
      </c>
      <c r="K18" s="172"/>
      <c r="L18" s="5"/>
    </row>
    <row r="19" spans="2:12" ht="24.75" customHeight="1" x14ac:dyDescent="0.2">
      <c r="B19" s="45" t="s">
        <v>72</v>
      </c>
      <c r="C19" s="88">
        <v>4407.76044</v>
      </c>
      <c r="D19" s="89">
        <v>19387.655875513072</v>
      </c>
      <c r="E19" s="89">
        <f t="shared" ref="E19" si="9">SUM(C19:D19)</f>
        <v>23795.416315513074</v>
      </c>
      <c r="F19" s="90">
        <v>3522.1406500000003</v>
      </c>
      <c r="G19" s="90">
        <f t="shared" si="7"/>
        <v>16790.877861919555</v>
      </c>
      <c r="H19" s="89">
        <v>20313.018511919556</v>
      </c>
      <c r="I19" s="91">
        <f t="shared" si="8"/>
        <v>-14.634742075612351</v>
      </c>
      <c r="K19" s="172"/>
      <c r="L19" s="5"/>
    </row>
    <row r="20" spans="2:12" ht="24.75" customHeight="1" x14ac:dyDescent="0.2">
      <c r="B20" s="45" t="s">
        <v>73</v>
      </c>
      <c r="C20" s="88"/>
      <c r="D20" s="89"/>
      <c r="E20" s="89"/>
      <c r="F20" s="90"/>
      <c r="G20" s="90"/>
      <c r="H20" s="89"/>
      <c r="I20" s="91"/>
      <c r="K20" s="172"/>
      <c r="L20" s="5"/>
    </row>
    <row r="21" spans="2:12" ht="24.75" customHeight="1" x14ac:dyDescent="0.2">
      <c r="B21" s="45" t="s">
        <v>74</v>
      </c>
      <c r="C21" s="88"/>
      <c r="D21" s="89"/>
      <c r="E21" s="89"/>
      <c r="F21" s="90"/>
      <c r="G21" s="90"/>
      <c r="H21" s="89"/>
      <c r="I21" s="91"/>
      <c r="K21" s="172"/>
      <c r="L21" s="5"/>
    </row>
    <row r="22" spans="2:12" ht="26.25" customHeight="1" x14ac:dyDescent="0.2">
      <c r="B22" s="45" t="s">
        <v>75</v>
      </c>
      <c r="C22" s="88"/>
      <c r="D22" s="89"/>
      <c r="E22" s="89"/>
      <c r="F22" s="90"/>
      <c r="G22" s="90"/>
      <c r="H22" s="89"/>
      <c r="I22" s="91"/>
      <c r="K22" s="2"/>
      <c r="L22" s="5"/>
    </row>
    <row r="23" spans="2:12" ht="24.75" customHeight="1" x14ac:dyDescent="0.2">
      <c r="B23" s="45" t="s">
        <v>76</v>
      </c>
      <c r="C23" s="88"/>
      <c r="D23" s="89"/>
      <c r="E23" s="89"/>
      <c r="F23" s="90"/>
      <c r="G23" s="90"/>
      <c r="H23" s="89"/>
      <c r="I23" s="91"/>
      <c r="K23" s="2"/>
      <c r="L23" s="5"/>
    </row>
    <row r="24" spans="2:12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  <c r="L24" s="5"/>
    </row>
    <row r="25" spans="2:12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  <c r="L25" s="5"/>
    </row>
    <row r="26" spans="2:12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-1.3245888728526722</v>
      </c>
    </row>
    <row r="29" spans="2:12" ht="13.5" thickBot="1" x14ac:dyDescent="0.25">
      <c r="B29" s="47" t="s">
        <v>31</v>
      </c>
      <c r="C29" s="52">
        <f>SUM(C16:C28)</f>
        <v>16897.261348</v>
      </c>
      <c r="D29" s="52">
        <f>SUM(D16:D28)</f>
        <v>81484.338727308321</v>
      </c>
      <c r="E29" s="52">
        <f>SUM(C29:D29)</f>
        <v>98381.600075308321</v>
      </c>
      <c r="F29" s="153">
        <f>SUM(F16:F27)</f>
        <v>17633.974160000002</v>
      </c>
      <c r="G29" s="153">
        <f>SUM(G16:G28)</f>
        <v>79444.474187776374</v>
      </c>
      <c r="H29" s="174">
        <f>SUM(H16:H27)</f>
        <v>97078.448347776372</v>
      </c>
      <c r="I29" s="179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76" t="s">
        <v>97</v>
      </c>
      <c r="G32" s="144"/>
    </row>
    <row r="33" spans="2:8" x14ac:dyDescent="0.2">
      <c r="B33" s="11"/>
    </row>
    <row r="34" spans="2:8" x14ac:dyDescent="0.2">
      <c r="H34" s="172"/>
    </row>
    <row r="35" spans="2:8" x14ac:dyDescent="0.2">
      <c r="H35" s="144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B2" sqref="B2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2270.3216900000002</v>
      </c>
      <c r="E12" s="120">
        <v>650.32414999999992</v>
      </c>
      <c r="F12" s="120">
        <v>460.90424999999999</v>
      </c>
      <c r="G12" s="120">
        <v>222.33951000000002</v>
      </c>
      <c r="H12" s="120"/>
      <c r="I12" s="120"/>
      <c r="J12" s="120"/>
      <c r="K12" s="120"/>
      <c r="L12" s="120"/>
      <c r="M12" s="120"/>
      <c r="N12" s="120"/>
      <c r="O12" s="120"/>
      <c r="P12" s="116">
        <f>SUM(D12:O12)</f>
        <v>3603.8896000000004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>
        <v>3965.19173</v>
      </c>
      <c r="G14" s="120">
        <v>3299.80114</v>
      </c>
      <c r="H14" s="120"/>
      <c r="I14" s="120"/>
      <c r="J14" s="120"/>
      <c r="K14" s="120"/>
      <c r="L14" s="120"/>
      <c r="M14" s="120"/>
      <c r="N14" s="120"/>
      <c r="O14" s="120"/>
      <c r="P14" s="116">
        <f>SUM(D14:O14)</f>
        <v>14030.084559999999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5499.6247400000002</v>
      </c>
      <c r="E16" s="120">
        <f>SUM(E11:E15)</f>
        <v>4186.1127900000001</v>
      </c>
      <c r="F16" s="120">
        <f t="shared" ref="F16:G16" si="0">SUM(F11:F15)</f>
        <v>4426.0959800000001</v>
      </c>
      <c r="G16" s="120">
        <f t="shared" si="0"/>
        <v>3522.1406500000003</v>
      </c>
      <c r="H16" s="120"/>
      <c r="I16" s="120"/>
      <c r="J16" s="120"/>
      <c r="K16" s="120"/>
      <c r="L16" s="120"/>
      <c r="M16" s="120"/>
      <c r="N16" s="120"/>
      <c r="O16" s="120"/>
      <c r="P16" s="116">
        <f>SUM(D16:O16)</f>
        <v>17633.974160000002</v>
      </c>
    </row>
    <row r="17" spans="2:18" ht="12.75" customHeight="1" x14ac:dyDescent="0.2">
      <c r="B17" s="189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26.670445257000004</v>
      </c>
      <c r="E18" s="120">
        <v>26.713729999999998</v>
      </c>
      <c r="F18" s="120">
        <v>24.090985095000001</v>
      </c>
      <c r="G18" s="120">
        <v>26.089941835139264</v>
      </c>
      <c r="H18" s="120"/>
      <c r="I18" s="120"/>
      <c r="J18" s="120"/>
      <c r="K18" s="120"/>
      <c r="L18" s="120"/>
      <c r="M18" s="120"/>
      <c r="N18" s="120"/>
      <c r="O18" s="120"/>
      <c r="P18" s="116">
        <f>SUM(D18:O18)</f>
        <v>103.56510218713927</v>
      </c>
    </row>
    <row r="19" spans="2:18" x14ac:dyDescent="0.2">
      <c r="B19" s="190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83</v>
      </c>
      <c r="D20" s="161">
        <v>536.93378379116007</v>
      </c>
      <c r="E20" s="120">
        <v>571.9799099999999</v>
      </c>
      <c r="F20" s="120">
        <v>837.11585699583986</v>
      </c>
      <c r="G20" s="120">
        <v>1004.039145185988</v>
      </c>
      <c r="H20" s="120"/>
      <c r="I20" s="120"/>
      <c r="J20" s="120"/>
      <c r="K20" s="120"/>
      <c r="L20" s="120"/>
      <c r="M20" s="120"/>
      <c r="N20" s="120"/>
      <c r="O20" s="120"/>
      <c r="P20" s="116">
        <f>SUM(D20:O20)</f>
        <v>2950.0686959729874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563.60422904816005</v>
      </c>
      <c r="E22" s="122">
        <f>SUM(E17:E21)</f>
        <v>598.69363999999996</v>
      </c>
      <c r="F22" s="122">
        <f t="shared" ref="F22:G22" si="1">SUM(F17:F21)</f>
        <v>861.20684209083981</v>
      </c>
      <c r="G22" s="122">
        <f t="shared" si="1"/>
        <v>1030.1290870211274</v>
      </c>
      <c r="H22" s="122"/>
      <c r="I22" s="122"/>
      <c r="J22" s="122"/>
      <c r="K22" s="122"/>
      <c r="L22" s="122"/>
      <c r="M22" s="122"/>
      <c r="N22" s="122"/>
      <c r="O22" s="122"/>
      <c r="P22" s="164">
        <f>SUM(D22:O22)</f>
        <v>3053.6337981601273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15148.144570604845</v>
      </c>
      <c r="E24" s="120">
        <v>13113.874502714953</v>
      </c>
      <c r="F24" s="120">
        <v>10306.572634581624</v>
      </c>
      <c r="G24" s="120">
        <v>6884.0412169747078</v>
      </c>
      <c r="H24" s="120"/>
      <c r="I24" s="120"/>
      <c r="J24" s="120"/>
      <c r="K24" s="120"/>
      <c r="L24" s="120"/>
      <c r="M24" s="120"/>
      <c r="N24" s="120"/>
      <c r="O24" s="120"/>
      <c r="P24" s="116">
        <f>SUM(D24:O24)</f>
        <v>45452.632924876125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5250.0838928539788</v>
      </c>
      <c r="E26" s="120">
        <v>6344.1891753405353</v>
      </c>
      <c r="F26" s="120">
        <v>8293.5112486218823</v>
      </c>
      <c r="G26" s="120">
        <v>8258.1212379237222</v>
      </c>
      <c r="H26" s="120"/>
      <c r="I26" s="120"/>
      <c r="J26" s="120"/>
      <c r="K26" s="120"/>
      <c r="L26" s="120"/>
      <c r="M26" s="120"/>
      <c r="N26" s="120"/>
      <c r="O26" s="120"/>
      <c r="P26" s="116">
        <f>SUM(D26:O26)</f>
        <v>28145.905554740119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20398.228463458825</v>
      </c>
      <c r="E28" s="120">
        <f>SUM(E23:E27)</f>
        <v>19458.063678055489</v>
      </c>
      <c r="F28" s="120">
        <f t="shared" ref="F28:G28" si="2">SUM(F23:F27)</f>
        <v>18600.083883203508</v>
      </c>
      <c r="G28" s="120">
        <f t="shared" si="2"/>
        <v>15142.162454898429</v>
      </c>
      <c r="H28" s="120"/>
      <c r="I28" s="120"/>
      <c r="J28" s="120"/>
      <c r="K28" s="120"/>
      <c r="L28" s="120"/>
      <c r="M28" s="120"/>
      <c r="N28" s="120"/>
      <c r="O28" s="120"/>
      <c r="P28" s="116">
        <f>SUM(D28:O28)</f>
        <v>73598.538479616254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>
        <v>366.90300000000002</v>
      </c>
      <c r="G30" s="120">
        <v>181.191</v>
      </c>
      <c r="H30" s="120"/>
      <c r="I30" s="120"/>
      <c r="J30" s="120"/>
      <c r="K30" s="120"/>
      <c r="L30" s="120"/>
      <c r="M30" s="120"/>
      <c r="N30" s="120"/>
      <c r="O30" s="120"/>
      <c r="P30" s="116">
        <f>SUM(D30:O30)</f>
        <v>1266.9984999999999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292.37090999999998</v>
      </c>
      <c r="E32" s="120">
        <v>360.35723000000002</v>
      </c>
      <c r="F32" s="120">
        <v>435.17995000000002</v>
      </c>
      <c r="G32" s="120">
        <v>437.39532000000003</v>
      </c>
      <c r="H32" s="120"/>
      <c r="I32" s="120"/>
      <c r="J32" s="120"/>
      <c r="K32" s="120"/>
      <c r="L32" s="120"/>
      <c r="M32" s="120"/>
      <c r="N32" s="120"/>
      <c r="O32" s="120"/>
      <c r="P32" s="116">
        <f>SUM(D32:O32)</f>
        <v>1525.30341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>
        <f t="shared" ref="F34:G34" si="3">SUM(F29:F33)</f>
        <v>802.08294999999998</v>
      </c>
      <c r="G34" s="120">
        <f t="shared" si="3"/>
        <v>618.58632</v>
      </c>
      <c r="H34" s="120"/>
      <c r="I34" s="120"/>
      <c r="J34" s="120"/>
      <c r="K34" s="120"/>
      <c r="L34" s="120"/>
      <c r="M34" s="120"/>
      <c r="N34" s="120"/>
      <c r="O34" s="120"/>
      <c r="P34" s="116">
        <f>SUM(D34:O34)</f>
        <v>2792.3019099999997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17825.350705861845</v>
      </c>
      <c r="E36" s="120">
        <f t="shared" ref="E36:G36" si="4">E12+E18+E24+E30</f>
        <v>14129.602882714953</v>
      </c>
      <c r="F36" s="120">
        <f t="shared" si="4"/>
        <v>11158.470869676625</v>
      </c>
      <c r="G36" s="120">
        <f t="shared" si="4"/>
        <v>7313.6616688098466</v>
      </c>
      <c r="H36" s="120"/>
      <c r="I36" s="120"/>
      <c r="J36" s="120"/>
      <c r="K36" s="120"/>
      <c r="L36" s="120"/>
      <c r="M36" s="120"/>
      <c r="N36" s="120"/>
      <c r="O36" s="120"/>
      <c r="P36" s="116">
        <f>SUM(D36:O36)</f>
        <v>50427.086127063267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9308.6916366451387</v>
      </c>
      <c r="E38" s="120">
        <f t="shared" ref="E38:G38" si="5">E14+E20+E26+E32</f>
        <v>10812.314955340535</v>
      </c>
      <c r="F38" s="120">
        <f t="shared" si="5"/>
        <v>13530.998785617723</v>
      </c>
      <c r="G38" s="120">
        <f t="shared" si="5"/>
        <v>12999.35684310971</v>
      </c>
      <c r="H38" s="120"/>
      <c r="I38" s="120"/>
      <c r="J38" s="120"/>
      <c r="K38" s="120"/>
      <c r="L38" s="120"/>
      <c r="M38" s="120"/>
      <c r="N38" s="120"/>
      <c r="O38" s="120"/>
      <c r="P38" s="116">
        <f>SUM(D38:O38)</f>
        <v>46651.362220713105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27134.042342506982</v>
      </c>
      <c r="E40" s="123">
        <f t="shared" ref="E40:G40" si="6">E36+E38</f>
        <v>24941.917838055488</v>
      </c>
      <c r="F40" s="123">
        <f t="shared" si="6"/>
        <v>24689.46965529435</v>
      </c>
      <c r="G40" s="123">
        <f t="shared" si="6"/>
        <v>20313.018511919556</v>
      </c>
      <c r="H40" s="123"/>
      <c r="I40" s="123"/>
      <c r="J40" s="123"/>
      <c r="K40" s="123"/>
      <c r="L40" s="123"/>
      <c r="M40" s="123"/>
      <c r="N40" s="123"/>
      <c r="O40" s="123"/>
      <c r="P40" s="76">
        <f>SUM(D40:O40)</f>
        <v>97078.448347776372</v>
      </c>
      <c r="Q40" s="5" t="s">
        <v>0</v>
      </c>
    </row>
    <row r="42" spans="2:19" ht="15" x14ac:dyDescent="0.25">
      <c r="B42" s="151"/>
      <c r="D42" s="177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2020-05-22T15:35:01Z</dcterms:modified>
</cp:coreProperties>
</file>